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ublic\Documents\chapter 11 1st pages data and solution start\168432d_Chapter11\"/>
    </mc:Choice>
  </mc:AlternateContent>
  <bookViews>
    <workbookView xWindow="360" yWindow="150" windowWidth="7290" windowHeight="6210"/>
  </bookViews>
  <sheets>
    <sheet name="Rental Analysis" sheetId="1" r:id="rId1"/>
  </sheets>
  <calcPr calcId="152511"/>
  <customWorkbookViews>
    <customWorkbookView name="Abigail Windsor - Personal View" guid="{4E901C23-22A3-4AD7-A12A-50B7EC0324E8}" mergeInterval="0" personalView="1" maximized="1" xWindow="-8" yWindow="-8" windowWidth="1382" windowHeight="744" activeSheetId="1"/>
    <customWorkbookView name="Evelyn Arnoldi - Personal View" guid="{9045757C-0950-4DA9-9C3E-37894C7493DF}" mergeInterval="0" personalView="1" maximized="1" xWindow="-8" yWindow="-8" windowWidth="1382" windowHeight="744" activeSheetId="1"/>
    <customWorkbookView name="Martin O'Toole - Personal View" guid="{6017C1CD-FA42-43BC-895B-0F26ED43ECBE}" mergeInterval="0" personalView="1" maximized="1" xWindow="-8" yWindow="-8" windowWidth="1382" windowHeight="744" activeSheetId="1"/>
    <customWorkbookView name="Windows User - Personal View" guid="{321439F3-D082-4B53-98DA-4C3460C8FD92}" mergeInterval="0" personalView="1" maximized="1" xWindow="-8" yWindow="-8" windowWidth="1382" windowHeight="744" activeSheetId="1"/>
  </customWorkbookViews>
</workbook>
</file>

<file path=xl/calcChain.xml><?xml version="1.0" encoding="utf-8"?>
<calcChain xmlns="http://schemas.openxmlformats.org/spreadsheetml/2006/main">
  <c r="G5" i="1" l="1"/>
  <c r="G6" i="1"/>
  <c r="G7" i="1"/>
  <c r="G8" i="1"/>
  <c r="G9" i="1"/>
  <c r="G10" i="1"/>
  <c r="G11" i="1"/>
  <c r="G12" i="1"/>
  <c r="G13" i="1"/>
  <c r="G4" i="1"/>
  <c r="F13" i="1" l="1"/>
  <c r="C14" i="1" l="1"/>
  <c r="D14" i="1" l="1"/>
  <c r="H9" i="1"/>
  <c r="F5" i="1"/>
  <c r="F6" i="1"/>
  <c r="F7" i="1"/>
  <c r="F8" i="1"/>
  <c r="F9" i="1"/>
  <c r="F10" i="1"/>
  <c r="F11" i="1"/>
  <c r="F12" i="1"/>
  <c r="F4" i="1"/>
  <c r="I13" i="1" l="1"/>
  <c r="I12" i="1"/>
  <c r="I11" i="1"/>
  <c r="I10" i="1"/>
  <c r="I9" i="1"/>
  <c r="I8" i="1"/>
  <c r="I7" i="1"/>
  <c r="I6" i="1"/>
  <c r="I5" i="1"/>
  <c r="I4" i="1"/>
  <c r="H13" i="1"/>
  <c r="H12" i="1"/>
  <c r="H11" i="1"/>
  <c r="H10" i="1"/>
  <c r="H8" i="1"/>
  <c r="H6" i="1"/>
  <c r="H7" i="1"/>
  <c r="H5" i="1"/>
  <c r="H4" i="1"/>
  <c r="F14" i="1" l="1"/>
  <c r="G14" i="1"/>
  <c r="I14" i="1"/>
  <c r="H14" i="1" l="1"/>
  <c r="E14" i="1"/>
</calcChain>
</file>

<file path=xl/comments1.xml><?xml version="1.0" encoding="utf-8"?>
<comments xmlns="http://schemas.openxmlformats.org/spreadsheetml/2006/main">
  <authors>
    <author>Evelyn Arnoldi</author>
    <author>Martin O'Toole</author>
    <author>Abigail Windsor</author>
  </authors>
  <commentList>
    <comment ref="A7" authorId="0" guid="{B4144023-F81E-4F0A-B49B-7846A8170C5E}" shapeId="0">
      <text>
        <r>
          <rPr>
            <b/>
            <sz val="9"/>
            <color indexed="81"/>
            <rFont val="Tahoma"/>
            <charset val="1"/>
          </rPr>
          <t>Evelyn Arnoldi:</t>
        </r>
        <r>
          <rPr>
            <sz val="9"/>
            <color indexed="81"/>
            <rFont val="Tahoma"/>
            <charset val="1"/>
          </rPr>
          <t xml:space="preserve">
</t>
        </r>
        <r>
          <rPr>
            <b/>
            <sz val="9"/>
            <color indexed="10"/>
            <rFont val="Tahoma"/>
            <family val="2"/>
          </rPr>
          <t>Note to Martin: need accurate count of nights rented for 2012/2013 season, 1-bedroom units.</t>
        </r>
      </text>
    </comment>
    <comment ref="E8" authorId="1" guid="{BEF34569-5619-4D61-8F37-3EC5DD2680CD}" shapeId="0">
      <text>
        <r>
          <rPr>
            <b/>
            <sz val="9"/>
            <color indexed="81"/>
            <rFont val="Tahoma"/>
            <charset val="1"/>
          </rPr>
          <t>Martin O'Toole:</t>
        </r>
        <r>
          <rPr>
            <sz val="9"/>
            <color indexed="81"/>
            <rFont val="Tahoma"/>
            <charset val="1"/>
          </rPr>
          <t xml:space="preserve">
Updated to correct figure.
</t>
        </r>
      </text>
    </comment>
    <comment ref="A9" authorId="0" guid="{070B9C14-DC21-4762-87A3-7A360E86C2A3}" shapeId="0">
      <text>
        <r>
          <rPr>
            <b/>
            <sz val="9"/>
            <color indexed="81"/>
            <rFont val="Tahoma"/>
            <charset val="1"/>
          </rPr>
          <t>Evelyn Arnoldi:</t>
        </r>
        <r>
          <rPr>
            <sz val="9"/>
            <color indexed="81"/>
            <rFont val="Tahoma"/>
            <charset val="1"/>
          </rPr>
          <t xml:space="preserve">
Note to Martin: need accurate count of nights rented for 2012/2013 season, 3-bedroom units.</t>
        </r>
      </text>
    </comment>
    <comment ref="A12" authorId="0" guid="{CA6CDD2C-22E9-4F07-8066-9654B17DCC68}" shapeId="0">
      <text>
        <r>
          <rPr>
            <b/>
            <sz val="9"/>
            <color indexed="81"/>
            <rFont val="Tahoma"/>
            <charset val="1"/>
          </rPr>
          <t>Evelyn Arnoldi:</t>
        </r>
        <r>
          <rPr>
            <sz val="9"/>
            <color indexed="81"/>
            <rFont val="Tahoma"/>
            <charset val="1"/>
          </rPr>
          <t xml:space="preserve">
Note to Abby: need accurate count of nights rented for 2012/2013 season, 3-bedroom units.</t>
        </r>
      </text>
    </comment>
    <comment ref="F13" authorId="2" guid="{32541867-7095-4700-A598-7AE8887A5299}" shapeId="0">
      <text>
        <r>
          <rPr>
            <b/>
            <sz val="9"/>
            <color indexed="81"/>
            <rFont val="Tahoma"/>
            <charset val="1"/>
          </rPr>
          <t>Abigail Windsor:</t>
        </r>
        <r>
          <rPr>
            <sz val="9"/>
            <color indexed="81"/>
            <rFont val="Tahoma"/>
            <charset val="1"/>
          </rPr>
          <t xml:space="preserve">
in 2012/2013 we had only 7 4-bedroom units. Nights Rented and formula for Nights Empty have been corrected to reflect this fact.
</t>
        </r>
      </text>
    </comment>
  </commentList>
</comments>
</file>

<file path=xl/sharedStrings.xml><?xml version="1.0" encoding="utf-8"?>
<sst xmlns="http://schemas.openxmlformats.org/spreadsheetml/2006/main" count="22" uniqueCount="16">
  <si>
    <t xml:space="preserve">Store </t>
  </si>
  <si>
    <t>Total</t>
  </si>
  <si>
    <t>Rental Analysis</t>
  </si>
  <si>
    <t>Nights Rented 2012/2013 Season</t>
  </si>
  <si>
    <t>Nights Rented 2013/2014 Season</t>
  </si>
  <si>
    <t>Nights Empty 2012/2013 Season</t>
  </si>
  <si>
    <t>Nights Empty 2013/2014 Season</t>
  </si>
  <si>
    <t>Revenue 2012/2013 Season</t>
  </si>
  <si>
    <t>Revenue 2013/2014 Season</t>
  </si>
  <si>
    <t>Rental
Type</t>
  </si>
  <si>
    <t>1 Bed</t>
  </si>
  <si>
    <t>2 Bed</t>
  </si>
  <si>
    <t>3 Bed</t>
  </si>
  <si>
    <t>4 Bed</t>
  </si>
  <si>
    <t>Number of Units</t>
  </si>
  <si>
    <t>Snowbound Vacation Rentals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</si>
</sst>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"/>
  </numFmts>
  <fonts count="11" x14ac:knownFonts="1"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b/>
      <sz val="18"/>
      <color theme="3"/>
      <name val="Century Schoolbook"/>
      <family val="2"/>
      <scheme val="major"/>
    </font>
    <font>
      <b/>
      <sz val="13"/>
      <color theme="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b/>
      <sz val="28"/>
      <color theme="3"/>
      <name val="Century Schoolbook"/>
      <family val="2"/>
      <scheme val="major"/>
    </font>
    <font>
      <b/>
      <sz val="20"/>
      <color theme="3"/>
      <name val="Century Schoolbook"/>
      <family val="2"/>
      <scheme val="minor"/>
    </font>
    <font>
      <b/>
      <sz val="9"/>
      <color theme="1"/>
      <name val="Century Schoolbook"/>
      <family val="1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indexed="1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thick">
        <color theme="4" tint="0.499984740745262"/>
      </bottom>
      <diagonal/>
    </border>
    <border>
      <left/>
      <right style="medium">
        <color theme="4"/>
      </right>
      <top/>
      <bottom style="thick">
        <color theme="4" tint="0.499984740745262"/>
      </bottom>
      <diagonal/>
    </border>
    <border>
      <left style="medium">
        <color theme="4"/>
      </left>
      <right/>
      <top/>
      <bottom style="medium">
        <color theme="4" tint="0.39997558519241921"/>
      </bottom>
      <diagonal/>
    </border>
    <border>
      <left/>
      <right style="medium">
        <color theme="4"/>
      </right>
      <top/>
      <bottom style="medium">
        <color theme="4" tint="0.39997558519241921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 style="thin">
        <color theme="4"/>
      </top>
      <bottom style="double">
        <color theme="4"/>
      </bottom>
      <diagonal/>
    </border>
    <border>
      <left/>
      <right style="medium">
        <color theme="4"/>
      </right>
      <top style="thin">
        <color theme="4"/>
      </top>
      <bottom style="double">
        <color theme="4"/>
      </bottom>
      <diagonal/>
    </border>
    <border>
      <left/>
      <right style="medium">
        <color theme="4" tint="0.39994506668294322"/>
      </right>
      <top style="medium">
        <color theme="4" tint="0.39997558519241921"/>
      </top>
      <bottom/>
      <diagonal/>
    </border>
    <border>
      <left/>
      <right style="medium">
        <color theme="4" tint="0.39994506668294322"/>
      </right>
      <top/>
      <bottom/>
      <diagonal/>
    </border>
    <border>
      <left/>
      <right style="medium">
        <color theme="4" tint="0.39994506668294322"/>
      </right>
      <top/>
      <bottom style="thin">
        <color theme="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" fillId="2" borderId="0" applyNumberFormat="0" applyBorder="0" applyAlignment="0" applyProtection="0"/>
    <xf numFmtId="0" fontId="4" fillId="0" borderId="3" applyNumberFormat="0" applyFill="0" applyAlignment="0" applyProtection="0"/>
  </cellStyleXfs>
  <cellXfs count="28">
    <xf numFmtId="0" fontId="0" fillId="0" borderId="0" xfId="0"/>
    <xf numFmtId="0" fontId="1" fillId="5" borderId="11" xfId="4" applyFill="1" applyBorder="1" applyAlignment="1">
      <alignment horizontal="center"/>
    </xf>
    <xf numFmtId="164" fontId="0" fillId="5" borderId="0" xfId="1" applyNumberFormat="1" applyFont="1" applyFill="1" applyBorder="1"/>
    <xf numFmtId="0" fontId="4" fillId="4" borderId="12" xfId="5" applyFill="1" applyBorder="1"/>
    <xf numFmtId="164" fontId="4" fillId="4" borderId="3" xfId="5" applyNumberFormat="1" applyFill="1" applyBorder="1"/>
    <xf numFmtId="164" fontId="4" fillId="4" borderId="13" xfId="5" applyNumberFormat="1" applyFill="1" applyBorder="1"/>
    <xf numFmtId="0" fontId="0" fillId="5" borderId="0" xfId="0" applyFill="1" applyBorder="1" applyAlignment="1">
      <alignment horizontal="center"/>
    </xf>
    <xf numFmtId="0" fontId="0" fillId="5" borderId="0" xfId="0" applyFill="1" applyAlignment="1">
      <alignment horizontal="center"/>
    </xf>
    <xf numFmtId="164" fontId="4" fillId="4" borderId="3" xfId="5" applyNumberFormat="1" applyFill="1" applyBorder="1" applyAlignment="1">
      <alignment horizontal="center"/>
    </xf>
    <xf numFmtId="0" fontId="0" fillId="0" borderId="0" xfId="0" applyAlignment="1">
      <alignment horizontal="center"/>
    </xf>
    <xf numFmtId="1" fontId="0" fillId="5" borderId="0" xfId="0" applyNumberFormat="1" applyFill="1" applyBorder="1" applyAlignment="1">
      <alignment horizontal="center"/>
    </xf>
    <xf numFmtId="1" fontId="4" fillId="4" borderId="3" xfId="5" applyNumberFormat="1" applyFill="1" applyBorder="1" applyAlignment="1">
      <alignment horizontal="center"/>
    </xf>
    <xf numFmtId="0" fontId="7" fillId="2" borderId="9" xfId="4" applyFont="1" applyBorder="1" applyAlignment="1">
      <alignment horizontal="center" wrapText="1"/>
    </xf>
    <xf numFmtId="0" fontId="7" fillId="2" borderId="2" xfId="4" applyFont="1" applyBorder="1" applyAlignment="1">
      <alignment horizontal="center" wrapText="1"/>
    </xf>
    <xf numFmtId="0" fontId="7" fillId="2" borderId="2" xfId="4" applyFont="1" applyBorder="1" applyAlignment="1">
      <alignment horizontal="right" wrapText="1"/>
    </xf>
    <xf numFmtId="0" fontId="7" fillId="2" borderId="10" xfId="4" applyFont="1" applyBorder="1" applyAlignment="1">
      <alignment horizontal="right" wrapText="1"/>
    </xf>
    <xf numFmtId="164" fontId="0" fillId="5" borderId="14" xfId="1" applyNumberFormat="1" applyFont="1" applyFill="1" applyBorder="1"/>
    <xf numFmtId="164" fontId="0" fillId="5" borderId="15" xfId="1" applyNumberFormat="1" applyFont="1" applyFill="1" applyBorder="1"/>
    <xf numFmtId="164" fontId="0" fillId="5" borderId="16" xfId="1" applyNumberFormat="1" applyFont="1" applyFill="1" applyBorder="1"/>
    <xf numFmtId="1" fontId="0" fillId="5" borderId="0" xfId="0" applyNumberFormat="1" applyFill="1" applyAlignment="1">
      <alignment horizontal="center"/>
    </xf>
    <xf numFmtId="3" fontId="0" fillId="5" borderId="0" xfId="0" applyNumberFormat="1" applyFill="1" applyBorder="1" applyAlignment="1">
      <alignment horizontal="right"/>
    </xf>
    <xf numFmtId="3" fontId="4" fillId="4" borderId="3" xfId="5" applyNumberFormat="1" applyFill="1" applyBorder="1" applyAlignment="1">
      <alignment horizontal="right"/>
    </xf>
    <xf numFmtId="0" fontId="5" fillId="3" borderId="4" xfId="2" applyFont="1" applyFill="1" applyBorder="1" applyAlignment="1">
      <alignment horizontal="center"/>
    </xf>
    <xf numFmtId="0" fontId="5" fillId="3" borderId="5" xfId="2" applyFont="1" applyFill="1" applyBorder="1" applyAlignment="1">
      <alignment horizontal="center"/>
    </xf>
    <xf numFmtId="0" fontId="5" fillId="3" borderId="6" xfId="2" applyFont="1" applyFill="1" applyBorder="1" applyAlignment="1">
      <alignment horizontal="center"/>
    </xf>
    <xf numFmtId="0" fontId="6" fillId="3" borderId="7" xfId="3" applyFont="1" applyFill="1" applyBorder="1" applyAlignment="1">
      <alignment horizontal="center"/>
    </xf>
    <xf numFmtId="0" fontId="6" fillId="3" borderId="1" xfId="3" applyFont="1" applyFill="1" applyBorder="1" applyAlignment="1">
      <alignment horizontal="center"/>
    </xf>
    <xf numFmtId="0" fontId="6" fillId="3" borderId="8" xfId="3" applyFont="1" applyFill="1" applyBorder="1" applyAlignment="1">
      <alignment horizontal="center"/>
    </xf>
  </cellXfs>
  <cellStyles count="6">
    <cellStyle name="20% - Accent2" xfId="4" builtinId="34"/>
    <cellStyle name="Currency" xfId="1" builtinId="4"/>
    <cellStyle name="Heading 2" xfId="3" builtinId="17"/>
    <cellStyle name="Normal" xfId="0" builtinId="0"/>
    <cellStyle name="Title" xfId="2" builtinId="15"/>
    <cellStyle name="Total" xfId="5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usernames" Target="revisions/userNames1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revisionHeaders" Target="revisions/revisionHeader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309093</xdr:colOff>
      <xdr:row>2</xdr:row>
      <xdr:rowOff>428153</xdr:rowOff>
    </xdr:from>
    <xdr:ext cx="5173019" cy="924869"/>
    <xdr:sp macro="" textlink="">
      <xdr:nvSpPr>
        <xdr:cNvPr id="2" name="Rectangle 1"/>
        <xdr:cNvSpPr/>
      </xdr:nvSpPr>
      <xdr:spPr>
        <a:xfrm rot="1066929">
          <a:off x="994893" y="1199678"/>
          <a:ext cx="5173019" cy="92486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0"/>
              <a:solidFill>
                <a:schemeClr val="bg2">
                  <a:alpha val="20000"/>
                </a:schemeClr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Draft Version</a:t>
          </a:r>
        </a:p>
      </xdr:txBody>
    </xdr:sp>
    <xdr:clientData/>
  </xdr:one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EACD861-13B8-4EB5-B958-FB121D0B76FD}" diskRevisions="1" revisionId="5" version="6">
  <header guid="{EE6160F7-609F-48F1-B46C-3A9CE7CF50F5}" dateTime="2014-11-05T11:42:24" maxSheetId="2" userName="Evelyn Arnoldi" r:id="rId1">
    <sheetIdMap count="1">
      <sheetId val="1"/>
    </sheetIdMap>
  </header>
  <header guid="{FD574F7A-3F88-400B-958F-3332BFADBBC5}" dateTime="2014-11-06T15:00:00" maxSheetId="2" userName="Martin O'Toole" r:id="rId2" minRId="1" maxRId="2">
    <sheetIdMap count="1">
      <sheetId val="1"/>
    </sheetIdMap>
  </header>
  <header guid="{2357056E-210C-4462-951A-AD5EF75A2E1F}" dateTime="2014-11-06T15:20:25" maxSheetId="2" userName="Abigail Windsor" r:id="rId3" minRId="3" maxRId="5">
    <sheetIdMap count="1">
      <sheetId val="1"/>
    </sheetIdMap>
  </header>
  <header guid="{2F26D802-EB9C-4C63-A445-DA25712A4D26}" dateTime="2014-11-10T09:46:58" maxSheetId="2" userName="Windows User" r:id="rId4">
    <sheetIdMap count="1">
      <sheetId val="1"/>
    </sheetIdMap>
  </header>
  <header guid="{6E090501-9E3D-447C-B461-43C5BB8C1BEA}" dateTime="2014-11-05T12:56:34" maxSheetId="2" userName="Abigail Windsor" r:id="rId5">
    <sheetIdMap count="1">
      <sheetId val="1"/>
    </sheetIdMap>
  </header>
  <header guid="{1EACD861-13B8-4EB5-B958-FB121D0B76FD}" dateTime="2014-11-05T13:06:58" maxSheetId="2" userName="Abigail Windsor" r:id="rId6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numFmtId="4">
    <oc r="D9">
      <v>0</v>
    </oc>
    <nc r="D9">
      <v>912</v>
    </nc>
  </rcc>
  <rcc rId="2" sId="1" numFmtId="4">
    <oc r="E8">
      <v>710</v>
    </oc>
    <nc r="E8">
      <v>810</v>
    </nc>
  </rcc>
  <rcmt sheetId="1" cell="E8" guid="{BEF34569-5619-4D61-8F37-3EC5DD2680CD}" author="Martin O'Toole" newLength="43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" sId="1" numFmtId="4">
    <oc r="D12">
      <v>0</v>
    </oc>
    <nc r="D12">
      <v>1652</v>
    </nc>
  </rcc>
  <rcc rId="4" sId="1">
    <oc r="F13">
      <f>C13*200-D13</f>
    </oc>
    <nc r="F13">
      <f>(C13-1)*200-D13</f>
    </nc>
  </rcc>
  <rcc rId="5" sId="1" numFmtId="4">
    <oc r="D13">
      <v>1488</v>
    </oc>
    <nc r="D13">
      <v>1288</v>
    </nc>
  </rcc>
  <rcmt sheetId="1" cell="F13" guid="{DAD0659B-7FAC-47B0-9EE1-68A20427D282}" author="Abigail Windsor" newLength="146"/>
  <rcv guid="{4E901C23-22A3-4AD7-A12A-50B7EC0324E8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4:G14">
    <dxf>
      <numFmt numFmtId="3" formatCode="#,##0"/>
    </dxf>
  </rfmt>
  <rfmt sheetId="1" sqref="D4:G14">
    <dxf>
      <alignment horizontal="right" readingOrder="0"/>
    </dxf>
  </rfmt>
  <rfmt sheetId="1" sqref="D3:G3">
    <dxf>
      <alignment horizontal="right" readingOrder="0"/>
    </dxf>
  </rfmt>
  <rfmt sheetId="1" sqref="D4:G14">
    <dxf>
      <alignment indent="2" readingOrder="0"/>
    </dxf>
  </rfmt>
  <rfmt sheetId="1" sqref="D4:G14">
    <dxf>
      <alignment indent="1" readingOrder="0"/>
    </dxf>
  </rfmt>
  <rfmt sheetId="1" sqref="D4:G14">
    <dxf>
      <alignment indent="0" readingOrder="0"/>
    </dxf>
  </rfmt>
  <rcv guid="{321439F3-D082-4B53-98DA-4C3460C8FD92}" action="delete"/>
  <rcv guid="{321439F3-D082-4B53-98DA-4C3460C8FD9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" cell="F13" guid="{00000000-0000-0000-0000-000000000000}" action="delete" author="Abigail Windsor"/>
  <rcmt sheetId="1" cell="F13" guid="{A55EE86F-841C-4F7D-ACC1-8BAE30FCCBBD}" author="Abigail Windsor" newLength="146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" cell="F13" guid="{00000000-0000-0000-0000-000000000000}" action="delete" author="Abigail Windsor"/>
  <rcmt sheetId="1" cell="F13" guid="{32541867-7095-4700-A598-7AE8887A5299}" author="Abigail Windsor" newLength="146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View">
  <a:themeElements>
    <a:clrScheme name="Violet">
      <a:dk1>
        <a:sysClr val="windowText" lastClr="000000"/>
      </a:dk1>
      <a:lt1>
        <a:sysClr val="window" lastClr="FFFFFF"/>
      </a:lt1>
      <a:dk2>
        <a:srgbClr val="373545"/>
      </a:dk2>
      <a:lt2>
        <a:srgbClr val="DCD8DC"/>
      </a:lt2>
      <a:accent1>
        <a:srgbClr val="AD84C6"/>
      </a:accent1>
      <a:accent2>
        <a:srgbClr val="8784C7"/>
      </a:accent2>
      <a:accent3>
        <a:srgbClr val="5D739A"/>
      </a:accent3>
      <a:accent4>
        <a:srgbClr val="6997AF"/>
      </a:accent4>
      <a:accent5>
        <a:srgbClr val="84ACB6"/>
      </a:accent5>
      <a:accent6>
        <a:srgbClr val="6F8183"/>
      </a:accent6>
      <a:hlink>
        <a:srgbClr val="69A020"/>
      </a:hlink>
      <a:folHlink>
        <a:srgbClr val="8C8C8C"/>
      </a:folHlink>
    </a:clrScheme>
    <a:fontScheme name="View">
      <a:majorFont>
        <a:latin typeface="Century Schoolbook" panose="020406040505050203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Schoolbook" panose="020406040505050203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View">
      <a:fillStyleLst>
        <a:solidFill>
          <a:schemeClr val="phClr"/>
        </a:solidFill>
        <a:solidFill>
          <a:schemeClr val="phClr">
            <a:tint val="60000"/>
            <a:satMod val="120000"/>
          </a:schemeClr>
        </a:solidFill>
        <a:solidFill>
          <a:schemeClr val="phClr">
            <a:shade val="75000"/>
            <a:satMod val="16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3970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95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5240" dir="5400000" algn="tl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brightRoom" dir="tl"/>
          </a:scene3d>
          <a:sp3d contourW="9525" prstMaterial="flat">
            <a:bevelT w="0" h="0" prst="coolSlant"/>
            <a:contourClr>
              <a:schemeClr val="phClr">
                <a:shade val="35000"/>
                <a:satMod val="130000"/>
              </a:schemeClr>
            </a:contourClr>
          </a:sp3d>
        </a:effectStyle>
        <a:effectStyle>
          <a:effectLst>
            <a:outerShdw blurRad="76200" dist="25400" dir="5400000" algn="tl" rotWithShape="0">
              <a:srgbClr val="000000">
                <a:alpha val="55000"/>
              </a:srgbClr>
            </a:outerShdw>
          </a:effectLst>
          <a:scene3d>
            <a:camera prst="orthographicFront">
              <a:rot lat="0" lon="0" rev="0"/>
            </a:camera>
            <a:lightRig rig="brightRoom" dir="tl"/>
          </a:scene3d>
          <a:sp3d contourW="19050" prstMaterial="flat">
            <a:bevelT w="0" h="0" prst="coolSlant"/>
            <a:contourClr>
              <a:schemeClr val="phClr">
                <a:shade val="25000"/>
                <a:satMod val="14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4000"/>
                <a:shade val="98000"/>
                <a:satMod val="130000"/>
                <a:lumMod val="102000"/>
              </a:schemeClr>
            </a:gs>
            <a:gs pos="100000">
              <a:schemeClr val="phClr">
                <a:tint val="98000"/>
                <a:shade val="78000"/>
                <a:satMod val="14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View" id="{BA0EB5A6-F2D4-4F82-977B-64ADEE4A2A69}" vid="{3969A8A2-35DB-4E3B-8885-16FD20568674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5"/>
  <sheetViews>
    <sheetView showGridLines="0" tabSelected="1" workbookViewId="0">
      <selection sqref="A1:I1"/>
    </sheetView>
  </sheetViews>
  <sheetFormatPr defaultRowHeight="14.25" x14ac:dyDescent="0.2"/>
  <cols>
    <col min="2" max="3" width="9.25" style="9" customWidth="1"/>
    <col min="4" max="7" width="12.25" customWidth="1"/>
    <col min="8" max="9" width="11.125" bestFit="1" customWidth="1"/>
    <col min="10" max="10" width="9" customWidth="1"/>
    <col min="11" max="13" width="8" customWidth="1"/>
  </cols>
  <sheetData>
    <row r="1" spans="1:9" ht="34.5" x14ac:dyDescent="0.45">
      <c r="A1" s="22" t="s">
        <v>15</v>
      </c>
      <c r="B1" s="23"/>
      <c r="C1" s="23"/>
      <c r="D1" s="23"/>
      <c r="E1" s="23"/>
      <c r="F1" s="23"/>
      <c r="G1" s="23"/>
      <c r="H1" s="23"/>
      <c r="I1" s="24"/>
    </row>
    <row r="2" spans="1:9" ht="26.25" thickBot="1" x14ac:dyDescent="0.4">
      <c r="A2" s="25" t="s">
        <v>2</v>
      </c>
      <c r="B2" s="26"/>
      <c r="C2" s="26"/>
      <c r="D2" s="26"/>
      <c r="E2" s="26"/>
      <c r="F2" s="26"/>
      <c r="G2" s="26"/>
      <c r="H2" s="26"/>
      <c r="I2" s="27"/>
    </row>
    <row r="3" spans="1:9" ht="37.5" thickTop="1" thickBot="1" x14ac:dyDescent="0.25">
      <c r="A3" s="12" t="s">
        <v>0</v>
      </c>
      <c r="B3" s="13" t="s">
        <v>9</v>
      </c>
      <c r="C3" s="13" t="s">
        <v>14</v>
      </c>
      <c r="D3" s="14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5" t="s">
        <v>8</v>
      </c>
    </row>
    <row r="4" spans="1:9" x14ac:dyDescent="0.2">
      <c r="A4" s="1">
        <v>1</v>
      </c>
      <c r="B4" s="6" t="s">
        <v>10</v>
      </c>
      <c r="C4" s="10">
        <v>8</v>
      </c>
      <c r="D4" s="20">
        <v>1328</v>
      </c>
      <c r="E4" s="20">
        <v>1512</v>
      </c>
      <c r="F4" s="20">
        <f>C4*200-D4</f>
        <v>272</v>
      </c>
      <c r="G4" s="20">
        <f>C4*200-E4</f>
        <v>88</v>
      </c>
      <c r="H4" s="2">
        <f>D4*140</f>
        <v>185920</v>
      </c>
      <c r="I4" s="16">
        <f>E4*150</f>
        <v>226800</v>
      </c>
    </row>
    <row r="5" spans="1:9" x14ac:dyDescent="0.2">
      <c r="A5" s="1">
        <v>1</v>
      </c>
      <c r="B5" s="6" t="s">
        <v>11</v>
      </c>
      <c r="C5" s="10">
        <v>6</v>
      </c>
      <c r="D5" s="20">
        <v>1080</v>
      </c>
      <c r="E5" s="20">
        <v>1032</v>
      </c>
      <c r="F5" s="20">
        <f t="shared" ref="F5:F12" si="0">C5*200-D5</f>
        <v>120</v>
      </c>
      <c r="G5" s="20">
        <f t="shared" ref="G5:G13" si="1">C5*200-E5</f>
        <v>168</v>
      </c>
      <c r="H5" s="2">
        <f>D5*180</f>
        <v>194400</v>
      </c>
      <c r="I5" s="17">
        <f>E5*160</f>
        <v>165120</v>
      </c>
    </row>
    <row r="6" spans="1:9" x14ac:dyDescent="0.2">
      <c r="A6" s="1">
        <v>1</v>
      </c>
      <c r="B6" s="7" t="s">
        <v>12</v>
      </c>
      <c r="C6" s="19">
        <v>12</v>
      </c>
      <c r="D6" s="20">
        <v>2124</v>
      </c>
      <c r="E6" s="20">
        <v>1944</v>
      </c>
      <c r="F6" s="20">
        <f t="shared" si="0"/>
        <v>276</v>
      </c>
      <c r="G6" s="20">
        <f t="shared" si="1"/>
        <v>456</v>
      </c>
      <c r="H6" s="2">
        <f>D6*210</f>
        <v>446040</v>
      </c>
      <c r="I6" s="17">
        <f>E6*220</f>
        <v>427680</v>
      </c>
    </row>
    <row r="7" spans="1:9" x14ac:dyDescent="0.2">
      <c r="A7" s="1">
        <v>2</v>
      </c>
      <c r="B7" s="6" t="s">
        <v>10</v>
      </c>
      <c r="C7" s="10">
        <v>14</v>
      </c>
      <c r="D7" s="20">
        <v>2254</v>
      </c>
      <c r="E7" s="20">
        <v>2170</v>
      </c>
      <c r="F7" s="20">
        <f t="shared" si="0"/>
        <v>546</v>
      </c>
      <c r="G7" s="20">
        <f t="shared" si="1"/>
        <v>630</v>
      </c>
      <c r="H7" s="2">
        <f>D7*160</f>
        <v>360640</v>
      </c>
      <c r="I7" s="17">
        <f>E7*175</f>
        <v>379750</v>
      </c>
    </row>
    <row r="8" spans="1:9" x14ac:dyDescent="0.2">
      <c r="A8" s="1">
        <v>2</v>
      </c>
      <c r="B8" s="6" t="s">
        <v>11</v>
      </c>
      <c r="C8" s="10">
        <v>5</v>
      </c>
      <c r="D8" s="20">
        <v>850</v>
      </c>
      <c r="E8" s="20">
        <v>810</v>
      </c>
      <c r="F8" s="20">
        <f t="shared" si="0"/>
        <v>150</v>
      </c>
      <c r="G8" s="20">
        <f t="shared" si="1"/>
        <v>190</v>
      </c>
      <c r="H8" s="2">
        <f>D8*200</f>
        <v>170000</v>
      </c>
      <c r="I8" s="17">
        <f>E8*210</f>
        <v>170100</v>
      </c>
    </row>
    <row r="9" spans="1:9" x14ac:dyDescent="0.2">
      <c r="A9" s="1">
        <v>2</v>
      </c>
      <c r="B9" s="6" t="s">
        <v>12</v>
      </c>
      <c r="C9" s="10">
        <v>5</v>
      </c>
      <c r="D9" s="20">
        <v>912</v>
      </c>
      <c r="E9" s="20">
        <v>870</v>
      </c>
      <c r="F9" s="20">
        <f t="shared" si="0"/>
        <v>88</v>
      </c>
      <c r="G9" s="20">
        <f t="shared" si="1"/>
        <v>130</v>
      </c>
      <c r="H9" s="2">
        <f>D9*200</f>
        <v>182400</v>
      </c>
      <c r="I9" s="17">
        <f>E9*240</f>
        <v>208800</v>
      </c>
    </row>
    <row r="10" spans="1:9" x14ac:dyDescent="0.2">
      <c r="A10" s="1">
        <v>3</v>
      </c>
      <c r="B10" s="6" t="s">
        <v>10</v>
      </c>
      <c r="C10" s="10">
        <v>4</v>
      </c>
      <c r="D10" s="20">
        <v>620</v>
      </c>
      <c r="E10" s="20">
        <v>692</v>
      </c>
      <c r="F10" s="20">
        <f t="shared" si="0"/>
        <v>180</v>
      </c>
      <c r="G10" s="20">
        <f t="shared" si="1"/>
        <v>108</v>
      </c>
      <c r="H10" s="2">
        <f>D10*200</f>
        <v>124000</v>
      </c>
      <c r="I10" s="17">
        <f>E10*150</f>
        <v>103800</v>
      </c>
    </row>
    <row r="11" spans="1:9" x14ac:dyDescent="0.2">
      <c r="A11" s="1">
        <v>3</v>
      </c>
      <c r="B11" s="6" t="s">
        <v>11</v>
      </c>
      <c r="C11" s="10">
        <v>12</v>
      </c>
      <c r="D11" s="20">
        <v>2268</v>
      </c>
      <c r="E11" s="20">
        <v>2304</v>
      </c>
      <c r="F11" s="20">
        <f t="shared" si="0"/>
        <v>132</v>
      </c>
      <c r="G11" s="20">
        <f t="shared" si="1"/>
        <v>96</v>
      </c>
      <c r="H11" s="2">
        <f>D11*240</f>
        <v>544320</v>
      </c>
      <c r="I11" s="17">
        <f>E11*255</f>
        <v>587520</v>
      </c>
    </row>
    <row r="12" spans="1:9" x14ac:dyDescent="0.2">
      <c r="A12" s="1">
        <v>3</v>
      </c>
      <c r="B12" s="6" t="s">
        <v>12</v>
      </c>
      <c r="C12" s="10">
        <v>11</v>
      </c>
      <c r="D12" s="20">
        <v>1652</v>
      </c>
      <c r="E12" s="20">
        <v>1683</v>
      </c>
      <c r="F12" s="20">
        <f t="shared" si="0"/>
        <v>548</v>
      </c>
      <c r="G12" s="20">
        <f t="shared" si="1"/>
        <v>517</v>
      </c>
      <c r="H12" s="2">
        <f>D12*280</f>
        <v>462560</v>
      </c>
      <c r="I12" s="17">
        <f>E12*300</f>
        <v>504900</v>
      </c>
    </row>
    <row r="13" spans="1:9" x14ac:dyDescent="0.2">
      <c r="A13" s="1">
        <v>3</v>
      </c>
      <c r="B13" s="6" t="s">
        <v>13</v>
      </c>
      <c r="C13" s="10">
        <v>8</v>
      </c>
      <c r="D13" s="20">
        <v>1288</v>
      </c>
      <c r="E13" s="20">
        <v>1520</v>
      </c>
      <c r="F13" s="20">
        <f>(C13-1)*200-D13</f>
        <v>112</v>
      </c>
      <c r="G13" s="20">
        <f t="shared" si="1"/>
        <v>80</v>
      </c>
      <c r="H13" s="2">
        <f>D13*320</f>
        <v>412160</v>
      </c>
      <c r="I13" s="18">
        <f>E13*340</f>
        <v>516800</v>
      </c>
    </row>
    <row r="14" spans="1:9" ht="15.75" thickBot="1" x14ac:dyDescent="0.3">
      <c r="A14" s="3" t="s">
        <v>1</v>
      </c>
      <c r="B14" s="8"/>
      <c r="C14" s="11">
        <f>SUM(C4:C13)</f>
        <v>85</v>
      </c>
      <c r="D14" s="21">
        <f t="shared" ref="D14:I14" si="2">SUM(D4:D13)</f>
        <v>14376</v>
      </c>
      <c r="E14" s="21">
        <f t="shared" si="2"/>
        <v>14537</v>
      </c>
      <c r="F14" s="21">
        <f t="shared" si="2"/>
        <v>2424</v>
      </c>
      <c r="G14" s="21">
        <f t="shared" si="2"/>
        <v>2463</v>
      </c>
      <c r="H14" s="4">
        <f t="shared" si="2"/>
        <v>3082440</v>
      </c>
      <c r="I14" s="5">
        <f t="shared" si="2"/>
        <v>3291270</v>
      </c>
    </row>
    <row r="15" spans="1:9" ht="15" thickTop="1" x14ac:dyDescent="0.2"/>
  </sheetData>
  <customSheetViews>
    <customSheetView guid="{4E901C23-22A3-4AD7-A12A-50B7EC0324E8}" showGridLines="0">
      <selection activeCell="F13" sqref="F13"/>
      <pageMargins left="0.7" right="0.7" top="0.75" bottom="0.75" header="0.3" footer="0.3"/>
      <printOptions horizontalCentered="1" verticalCentered="1"/>
      <pageSetup orientation="landscape" horizontalDpi="200" verticalDpi="200" r:id="rId1"/>
    </customSheetView>
    <customSheetView guid="{9045757C-0950-4DA9-9C3E-37894C7493DF}" showGridLines="0">
      <selection activeCell="D7" sqref="D7"/>
      <pageMargins left="0.7" right="0.7" top="0.75" bottom="0.75" header="0.3" footer="0.3"/>
      <printOptions horizontalCentered="1" verticalCentered="1"/>
      <pageSetup orientation="landscape" horizontalDpi="200" verticalDpi="200" r:id="rId2"/>
    </customSheetView>
    <customSheetView guid="{6017C1CD-FA42-43BC-895B-0F26ED43ECBE}" showGridLines="0">
      <selection activeCell="M3" sqref="M3"/>
      <pageMargins left="0.7" right="0.7" top="0.75" bottom="0.75" header="0.3" footer="0.3"/>
      <printOptions horizontalCentered="1" verticalCentered="1"/>
      <pageSetup orientation="landscape" horizontalDpi="200" verticalDpi="200" r:id="rId3"/>
    </customSheetView>
    <customSheetView guid="{321439F3-D082-4B53-98DA-4C3460C8FD92}" showGridLines="0">
      <selection activeCell="A16" sqref="A16"/>
      <pageMargins left="0.7" right="0.7" top="0.75" bottom="0.75" header="0.3" footer="0.3"/>
      <printOptions horizontalCentered="1" verticalCentered="1"/>
      <pageSetup orientation="landscape" horizontalDpi="200" verticalDpi="200" r:id="rId4"/>
    </customSheetView>
  </customSheetViews>
  <mergeCells count="2">
    <mergeCell ref="A1:I1"/>
    <mergeCell ref="A2:I2"/>
  </mergeCells>
  <printOptions horizontalCentered="1" verticalCentered="1"/>
  <pageMargins left="0.7" right="0.7" top="0.75" bottom="0.75" header="0.3" footer="0.3"/>
  <pageSetup orientation="landscape" horizontalDpi="200" verticalDpi="200" r:id="rId5"/>
  <drawing r:id="rId6"/>
  <legacyDrawing r:id="rId7"/>
  <picture r:id="rId8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'Rental Analysis'!E4:E4</xm:f>
              <xm:sqref>F4</xm:sqref>
            </x14:sparkline>
            <x14:sparkline>
              <xm:f>'Rental Analysis'!E5:E5</xm:f>
              <xm:sqref>F5</xm:sqref>
            </x14:sparkline>
            <x14:sparkline>
              <xm:f>'Rental Analysis'!E6:E6</xm:f>
              <xm:sqref>F6</xm:sqref>
            </x14:sparkline>
            <x14:sparkline>
              <xm:f>'Rental Analysis'!E7:E7</xm:f>
              <xm:sqref>F7</xm:sqref>
            </x14:sparkline>
            <x14:sparkline>
              <xm:f>'Rental Analysis'!E8:E8</xm:f>
              <xm:sqref>F8</xm:sqref>
            </x14:sparkline>
            <x14:sparkline>
              <xm:f>'Rental Analysis'!E9:E9</xm:f>
              <xm:sqref>F9</xm:sqref>
            </x14:sparkline>
            <x14:sparkline>
              <xm:f>'Rental Analysis'!E10:E10</xm:f>
              <xm:sqref>F10</xm:sqref>
            </x14:sparkline>
            <x14:sparkline>
              <xm:f>'Rental Analysis'!E11:E11</xm:f>
              <xm:sqref>F11</xm:sqref>
            </x14:sparkline>
            <x14:sparkline>
              <xm:f>'Rental Analysis'!E12:E12</xm:f>
              <xm:sqref>F12</xm:sqref>
            </x14:sparkline>
            <x14:sparkline>
              <xm:f>'Rental Analysis'!E13:E13</xm:f>
              <xm:sqref>F13</xm:sqref>
            </x14:sparkline>
          </x14:sparklines>
        </x14:sparklineGroup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'Rental Analysis'!F4:F4</xm:f>
              <xm:sqref>G4</xm:sqref>
            </x14:sparkline>
            <x14:sparkline>
              <xm:f>'Rental Analysis'!F5:F5</xm:f>
              <xm:sqref>G5</xm:sqref>
            </x14:sparkline>
            <x14:sparkline>
              <xm:f>'Rental Analysis'!F6:F6</xm:f>
              <xm:sqref>G6</xm:sqref>
            </x14:sparkline>
            <x14:sparkline>
              <xm:f>'Rental Analysis'!F7:F7</xm:f>
              <xm:sqref>G7</xm:sqref>
            </x14:sparkline>
            <x14:sparkline>
              <xm:f>'Rental Analysis'!F8:F8</xm:f>
              <xm:sqref>G8</xm:sqref>
            </x14:sparkline>
            <x14:sparkline>
              <xm:f>'Rental Analysis'!F9:F9</xm:f>
              <xm:sqref>G9</xm:sqref>
            </x14:sparkline>
            <x14:sparkline>
              <xm:f>'Rental Analysis'!F10:F10</xm:f>
              <xm:sqref>G10</xm:sqref>
            </x14:sparkline>
            <x14:sparkline>
              <xm:f>'Rental Analysis'!F11:F11</xm:f>
              <xm:sqref>G11</xm:sqref>
            </x14:sparkline>
            <x14:sparkline>
              <xm:f>'Rental Analysis'!F12:F12</xm:f>
              <xm:sqref>G12</xm:sqref>
            </x14:sparkline>
            <x14:sparkline>
              <xm:f>'Rental Analysis'!F13:F13</xm:f>
              <xm:sqref>G13</xm:sqref>
            </x14:sparkline>
          </x14:sparklines>
        </x14:sparklineGroup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'Rental Analysis'!G4:G4</xm:f>
              <xm:sqref>H4</xm:sqref>
            </x14:sparkline>
            <x14:sparkline>
              <xm:f>'Rental Analysis'!G5:G5</xm:f>
              <xm:sqref>H5</xm:sqref>
            </x14:sparkline>
            <x14:sparkline>
              <xm:f>'Rental Analysis'!G6:G6</xm:f>
              <xm:sqref>H6</xm:sqref>
            </x14:sparkline>
            <x14:sparkline>
              <xm:f>'Rental Analysis'!G7:G7</xm:f>
              <xm:sqref>H7</xm:sqref>
            </x14:sparkline>
            <x14:sparkline>
              <xm:f>'Rental Analysis'!G8:G8</xm:f>
              <xm:sqref>H8</xm:sqref>
            </x14:sparkline>
            <x14:sparkline>
              <xm:f>'Rental Analysis'!G9:G9</xm:f>
              <xm:sqref>H9</xm:sqref>
            </x14:sparkline>
            <x14:sparkline>
              <xm:f>'Rental Analysis'!G10:G10</xm:f>
              <xm:sqref>H10</xm:sqref>
            </x14:sparkline>
            <x14:sparkline>
              <xm:f>'Rental Analysis'!G11:G11</xm:f>
              <xm:sqref>H11</xm:sqref>
            </x14:sparkline>
            <x14:sparkline>
              <xm:f>'Rental Analysis'!G12:G12</xm:f>
              <xm:sqref>H12</xm:sqref>
            </x14:sparkline>
            <x14:sparkline>
              <xm:f>'Rental Analysis'!G13:G13</xm:f>
              <xm:sqref>H13</xm:sqref>
            </x14:sparkline>
            <x14:sparkline>
              <xm:f>'Rental Analysis'!G14:G14</xm:f>
              <xm:sqref>H14</xm:sqref>
            </x14:sparkline>
            <x14:sparkline>
              <xm:f>'Rental Analysis'!G15:G15</xm:f>
              <xm:sqref>H15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Rental Analysis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Evelyn Arnoldi</dc:creator>
  <cp:lastModifiedBy>Evelyn Arnoldi</cp:lastModifiedBy>
  <cp:lastPrinted>2010-12-08T13:17:19Z</cp:lastPrinted>
  <dcterms:created xsi:type="dcterms:W3CDTF">2010-12-06T21:26:35Z</dcterms:created>
  <dcterms:modified xsi:type="dcterms:W3CDTF">2014-11-05T14:27:12Z</dcterms:modified>
</cp:coreProperties>
</file>